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4240" windowHeight="131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1" i="1" l="1"/>
  <c r="N14" i="1"/>
  <c r="N15" i="1"/>
  <c r="N10" i="1"/>
  <c r="N3" i="1" l="1"/>
  <c r="N7" i="1" l="1"/>
  <c r="N6" i="1"/>
  <c r="N5" i="1"/>
  <c r="N4" i="1"/>
  <c r="K3" i="1"/>
  <c r="K15" i="1"/>
  <c r="K14" i="1"/>
  <c r="K11" i="1"/>
  <c r="K10" i="1"/>
  <c r="K7" i="1"/>
  <c r="K6" i="1"/>
  <c r="K5" i="1"/>
  <c r="K4" i="1"/>
  <c r="P16" i="1" l="1"/>
  <c r="P4" i="1"/>
  <c r="P3" i="1"/>
  <c r="J15" i="1"/>
  <c r="O15" i="1"/>
  <c r="R15" i="1" s="1"/>
  <c r="J14" i="1"/>
  <c r="O14" i="1" s="1"/>
  <c r="R14" i="1" s="1"/>
  <c r="J11" i="1"/>
  <c r="O11" i="1"/>
  <c r="R11" i="1" s="1"/>
  <c r="J10" i="1"/>
  <c r="O10" i="1" s="1"/>
  <c r="R10" i="1" s="1"/>
  <c r="J7" i="1"/>
  <c r="O7" i="1"/>
  <c r="R7" i="1" s="1"/>
  <c r="M7" i="1"/>
  <c r="O4" i="1"/>
  <c r="O5" i="1"/>
  <c r="O6" i="1"/>
  <c r="R6" i="1" s="1"/>
  <c r="J3" i="1"/>
  <c r="M3" i="1"/>
  <c r="N16" i="1" l="1"/>
  <c r="O3" i="1"/>
  <c r="R3" i="1" s="1"/>
  <c r="R4" i="1"/>
  <c r="R5" i="1"/>
  <c r="O16" i="1" l="1"/>
  <c r="R16" i="1"/>
</calcChain>
</file>

<file path=xl/sharedStrings.xml><?xml version="1.0" encoding="utf-8"?>
<sst xmlns="http://schemas.openxmlformats.org/spreadsheetml/2006/main" count="40" uniqueCount="35">
  <si>
    <t>Arlington Property, LLC</t>
  </si>
  <si>
    <t>Cost Sheet - Ext. &amp; Cab.</t>
  </si>
  <si>
    <t>MAIN FLOOR:</t>
  </si>
  <si>
    <t>Our Cost</t>
  </si>
  <si>
    <t>Deliver</t>
  </si>
  <si>
    <t>Shipping</t>
  </si>
  <si>
    <t>Tax</t>
  </si>
  <si>
    <t>Tags</t>
  </si>
  <si>
    <t>SUB</t>
  </si>
  <si>
    <t>Total</t>
  </si>
  <si>
    <t>Parking area</t>
  </si>
  <si>
    <t>10# Cabinet-1017G10FX</t>
  </si>
  <si>
    <t>10# Cabinet-8113G10 SM</t>
  </si>
  <si>
    <t>Elevator room</t>
  </si>
  <si>
    <t>10# abc extinguisher</t>
  </si>
  <si>
    <t>Retail area</t>
  </si>
  <si>
    <t>5# ABC extinguisher</t>
  </si>
  <si>
    <t>2ND FLOOR:</t>
  </si>
  <si>
    <t>3RD FLOOR:</t>
  </si>
  <si>
    <t>NOTES.  1) Parking areas that contain more than 5 gallons of flamable liquid are an "Exrtra Hazard" area.</t>
  </si>
  <si>
    <t xml:space="preserve">                 4)  Extinguishers and cabinets shown on "Emergency Egress Plan 2nd/3rd Levels (104.2) shows</t>
  </si>
  <si>
    <t xml:space="preserve">                      Extinguishers must have a minum UL classification 80B rating with maximum 50' travel distance.</t>
  </si>
  <si>
    <t xml:space="preserve">                       two locations.  They do not meet the "Maximun travel distance rule" as per NFPA 10.  I have</t>
  </si>
  <si>
    <t xml:space="preserve">                       included two additional extinguishers and cabinets to comply with this code.  They should</t>
  </si>
  <si>
    <t xml:space="preserve">                 2) Elevator mechanical room requires a 10# ABC extinguisher inside it.</t>
  </si>
  <si>
    <t xml:space="preserve">                       be installed on the north wall near the right end of the hall.</t>
  </si>
  <si>
    <t xml:space="preserve">                 3) Retail area will require two 5# ABC extinguishers.  No cabinets are included for this area.</t>
  </si>
  <si>
    <t xml:space="preserve">                 5)  Installation of cabinets and extinguishers is to be done by others and is not included in this quote.</t>
  </si>
  <si>
    <t>MU 30%</t>
  </si>
  <si>
    <t>Extended</t>
  </si>
  <si>
    <t>INCORRECT ADDITION</t>
  </si>
  <si>
    <t>Cabinets are taxed at SOURCE &amp; no Tax TO client</t>
  </si>
  <si>
    <t>PORTABLES are NOT taxed at source, but ARE TAXED to client</t>
  </si>
  <si>
    <t>Should be:</t>
  </si>
  <si>
    <t>Total s/b $2,444.00 or thereabouts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</si>
</sst>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8" fontId="0" fillId="0" borderId="0" xfId="0" applyNumberFormat="1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8" fontId="0" fillId="0" borderId="1" xfId="0" applyNumberFormat="1" applyBorder="1" applyAlignment="1">
      <alignment horizontal="center"/>
    </xf>
    <xf numFmtId="8" fontId="0" fillId="0" borderId="0" xfId="0" applyNumberFormat="1" applyAlignment="1">
      <alignment horizontal="right"/>
    </xf>
    <xf numFmtId="8" fontId="0" fillId="0" borderId="1" xfId="0" applyNumberFormat="1" applyBorder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8" fontId="4" fillId="0" borderId="0" xfId="0" applyNumberFormat="1" applyFont="1" applyAlignment="1">
      <alignment horizontal="right"/>
    </xf>
    <xf numFmtId="0" fontId="5" fillId="0" borderId="0" xfId="0" applyFont="1"/>
    <xf numFmtId="6" fontId="0" fillId="0" borderId="0" xfId="0" applyNumberFormat="1"/>
    <xf numFmtId="8" fontId="4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workbookViewId="0">
      <selection activeCell="E10" sqref="E10:F10"/>
    </sheetView>
  </sheetViews>
  <sheetFormatPr defaultRowHeight="15" x14ac:dyDescent="0.25"/>
  <cols>
    <col min="1" max="1" width="0.140625" customWidth="1"/>
    <col min="2" max="2" width="7.140625" customWidth="1"/>
    <col min="3" max="3" width="9.5703125" customWidth="1"/>
    <col min="4" max="4" width="13.42578125" customWidth="1"/>
    <col min="5" max="5" width="4.42578125" customWidth="1"/>
    <col min="8" max="8" width="4.7109375" customWidth="1"/>
    <col min="12" max="12" width="8.140625" customWidth="1"/>
    <col min="13" max="13" width="7.28515625" customWidth="1"/>
    <col min="14" max="14" width="11.28515625" customWidth="1"/>
    <col min="15" max="15" width="9.140625" customWidth="1"/>
    <col min="16" max="16" width="8.28515625" customWidth="1"/>
    <col min="17" max="17" width="2.28515625" customWidth="1"/>
    <col min="18" max="18" width="10.140625" customWidth="1"/>
  </cols>
  <sheetData>
    <row r="1" spans="1:19" ht="32.25" x14ac:dyDescent="0.4">
      <c r="A1" s="1" t="s">
        <v>0</v>
      </c>
      <c r="G1" t="s">
        <v>1</v>
      </c>
      <c r="N1" s="16" t="s">
        <v>30</v>
      </c>
      <c r="S1" s="16" t="s">
        <v>33</v>
      </c>
    </row>
    <row r="2" spans="1:19" x14ac:dyDescent="0.25">
      <c r="I2" s="6" t="s">
        <v>3</v>
      </c>
      <c r="J2" t="s">
        <v>29</v>
      </c>
      <c r="K2" t="s">
        <v>28</v>
      </c>
      <c r="L2" t="s">
        <v>5</v>
      </c>
      <c r="M2" s="4" t="s">
        <v>7</v>
      </c>
      <c r="N2" s="4" t="s">
        <v>8</v>
      </c>
      <c r="O2" s="4" t="s">
        <v>6</v>
      </c>
      <c r="P2" t="s">
        <v>4</v>
      </c>
      <c r="R2" s="4" t="s">
        <v>9</v>
      </c>
    </row>
    <row r="3" spans="1:19" ht="18.75" x14ac:dyDescent="0.3">
      <c r="B3" s="2" t="s">
        <v>2</v>
      </c>
      <c r="D3" t="s">
        <v>10</v>
      </c>
      <c r="E3" s="22">
        <v>2</v>
      </c>
      <c r="F3" s="23" t="s">
        <v>14</v>
      </c>
      <c r="I3" s="3">
        <v>49.21</v>
      </c>
      <c r="J3" s="3">
        <f>E3*49.21</f>
        <v>98.42</v>
      </c>
      <c r="K3" s="3">
        <f>J3*1.3</f>
        <v>127.94600000000001</v>
      </c>
      <c r="L3" s="4">
        <v>0</v>
      </c>
      <c r="M3" s="11">
        <f>E3*6</f>
        <v>12</v>
      </c>
      <c r="N3" s="17">
        <f>M3+L3+K3</f>
        <v>139.94600000000003</v>
      </c>
      <c r="O3" s="11">
        <f>$N3*0.0725</f>
        <v>10.146085000000001</v>
      </c>
      <c r="P3" s="11">
        <f>E3*4</f>
        <v>8</v>
      </c>
      <c r="R3" s="11">
        <f>P3+O3+N3</f>
        <v>158.09208500000003</v>
      </c>
      <c r="S3" s="19">
        <v>142</v>
      </c>
    </row>
    <row r="4" spans="1:19" x14ac:dyDescent="0.25">
      <c r="B4" s="4"/>
      <c r="C4" s="4"/>
      <c r="D4" s="4"/>
      <c r="E4" s="4">
        <v>1</v>
      </c>
      <c r="F4" s="7" t="s">
        <v>11</v>
      </c>
      <c r="G4" s="4"/>
      <c r="H4" s="4"/>
      <c r="I4" s="3">
        <v>124.64</v>
      </c>
      <c r="J4" s="5">
        <v>124.64</v>
      </c>
      <c r="K4" s="3">
        <f>J4*1.3</f>
        <v>162.03200000000001</v>
      </c>
      <c r="L4" s="5">
        <v>24.38</v>
      </c>
      <c r="M4" s="4"/>
      <c r="N4" s="17">
        <f>M4+L4+K4+J4</f>
        <v>311.05200000000002</v>
      </c>
      <c r="O4" s="11">
        <f>$N4*0.0725</f>
        <v>22.551269999999999</v>
      </c>
      <c r="P4" s="11">
        <f>E4*4</f>
        <v>4</v>
      </c>
      <c r="R4" s="11">
        <f>P4+O4+N4</f>
        <v>337.60327000000001</v>
      </c>
    </row>
    <row r="5" spans="1:19" x14ac:dyDescent="0.25">
      <c r="B5" s="4"/>
      <c r="C5" s="4"/>
      <c r="D5" s="4"/>
      <c r="E5" s="4">
        <v>1</v>
      </c>
      <c r="F5" s="7" t="s">
        <v>12</v>
      </c>
      <c r="G5" s="4"/>
      <c r="H5" s="4"/>
      <c r="I5" s="3">
        <v>78.28</v>
      </c>
      <c r="J5" s="5">
        <v>78.28</v>
      </c>
      <c r="K5" s="3">
        <f>J5*1.3</f>
        <v>101.76400000000001</v>
      </c>
      <c r="L5" s="5">
        <v>24.38</v>
      </c>
      <c r="M5" s="4"/>
      <c r="N5" s="17">
        <f>M5+L5+K5+J5</f>
        <v>204.42400000000001</v>
      </c>
      <c r="O5" s="11">
        <f>N5*0.0725</f>
        <v>14.820739999999999</v>
      </c>
      <c r="P5" s="14">
        <v>4</v>
      </c>
      <c r="R5" s="11">
        <f>P5+O5+N5</f>
        <v>223.24474000000001</v>
      </c>
    </row>
    <row r="6" spans="1:19" x14ac:dyDescent="0.25">
      <c r="B6" s="4"/>
      <c r="C6" s="4"/>
      <c r="D6" s="4" t="s">
        <v>13</v>
      </c>
      <c r="E6" s="22">
        <v>1</v>
      </c>
      <c r="F6" s="23" t="s">
        <v>14</v>
      </c>
      <c r="G6" s="4"/>
      <c r="H6" s="4"/>
      <c r="I6" s="3">
        <v>49.21</v>
      </c>
      <c r="J6" s="5">
        <v>49.21</v>
      </c>
      <c r="K6" s="3">
        <f>J6*1.3</f>
        <v>63.973000000000006</v>
      </c>
      <c r="L6" s="4">
        <v>0</v>
      </c>
      <c r="M6" s="11">
        <v>6</v>
      </c>
      <c r="N6" s="17">
        <f>M6+L6+K6+J6</f>
        <v>119.18300000000002</v>
      </c>
      <c r="O6" s="11">
        <f>N6*0.0725</f>
        <v>8.6407675000000008</v>
      </c>
      <c r="P6" s="11">
        <v>4</v>
      </c>
      <c r="R6" s="11">
        <f>P6+O6+N6</f>
        <v>131.82376750000003</v>
      </c>
    </row>
    <row r="7" spans="1:19" x14ac:dyDescent="0.25">
      <c r="B7" s="4"/>
      <c r="C7" s="4"/>
      <c r="D7" s="7" t="s">
        <v>15</v>
      </c>
      <c r="E7" s="24">
        <v>2</v>
      </c>
      <c r="F7" s="25" t="s">
        <v>16</v>
      </c>
      <c r="G7" s="4"/>
      <c r="H7" s="4"/>
      <c r="I7" s="11">
        <v>38.700000000000003</v>
      </c>
      <c r="J7" s="5">
        <f>E7*38.7</f>
        <v>77.400000000000006</v>
      </c>
      <c r="K7" s="3">
        <f>J7*1.3</f>
        <v>100.62</v>
      </c>
      <c r="L7" s="4">
        <v>0</v>
      </c>
      <c r="M7" s="11">
        <f>E7*6</f>
        <v>12</v>
      </c>
      <c r="N7" s="17">
        <f>M7+L7+K7+J7</f>
        <v>190.02</v>
      </c>
      <c r="O7" s="11">
        <f>N7*0.0725</f>
        <v>13.776450000000001</v>
      </c>
      <c r="P7" s="13">
        <v>4</v>
      </c>
      <c r="R7" s="11">
        <f>P7+O7+N7</f>
        <v>207.79645000000002</v>
      </c>
    </row>
    <row r="8" spans="1:19" x14ac:dyDescent="0.25">
      <c r="B8" s="4"/>
      <c r="C8" s="4"/>
      <c r="D8" s="4"/>
      <c r="E8" s="4"/>
      <c r="F8" s="4"/>
      <c r="G8" s="4"/>
      <c r="H8" s="4"/>
      <c r="J8" s="4"/>
      <c r="L8" s="4"/>
      <c r="M8" s="4"/>
      <c r="N8" s="4"/>
      <c r="O8" s="4"/>
      <c r="P8" s="4"/>
      <c r="R8" s="4"/>
    </row>
    <row r="9" spans="1:19" ht="18" customHeight="1" x14ac:dyDescent="0.25">
      <c r="B9" s="8"/>
      <c r="C9" s="9"/>
      <c r="D9" s="4"/>
      <c r="E9" s="4"/>
      <c r="F9" s="4"/>
      <c r="G9" s="4"/>
      <c r="H9" s="4"/>
      <c r="J9" s="4"/>
      <c r="L9" s="4"/>
      <c r="M9" s="4"/>
      <c r="N9" s="4"/>
      <c r="O9" s="4"/>
      <c r="P9" s="4"/>
      <c r="R9" s="4"/>
    </row>
    <row r="10" spans="1:19" ht="18.75" x14ac:dyDescent="0.3">
      <c r="C10" s="15" t="s">
        <v>17</v>
      </c>
      <c r="D10" s="4"/>
      <c r="E10" s="24">
        <v>3</v>
      </c>
      <c r="F10" s="25" t="s">
        <v>16</v>
      </c>
      <c r="G10" s="4"/>
      <c r="H10" s="4"/>
      <c r="I10" s="3">
        <v>38.700000000000003</v>
      </c>
      <c r="J10" s="5">
        <f>E10*38.7</f>
        <v>116.10000000000001</v>
      </c>
      <c r="K10" s="3">
        <f>J10*1.3</f>
        <v>150.93</v>
      </c>
      <c r="L10" s="4">
        <v>0</v>
      </c>
      <c r="M10" s="11">
        <v>18</v>
      </c>
      <c r="N10" s="20">
        <f>M10+L10+K10</f>
        <v>168.93</v>
      </c>
      <c r="O10" s="5">
        <f>N10*0.0725</f>
        <v>12.247425</v>
      </c>
      <c r="P10" s="5">
        <v>12</v>
      </c>
      <c r="R10" s="11">
        <f>P10+O10+N10</f>
        <v>193.177425</v>
      </c>
    </row>
    <row r="11" spans="1:19" x14ac:dyDescent="0.25">
      <c r="B11" s="4"/>
      <c r="C11" s="4"/>
      <c r="D11" s="4"/>
      <c r="E11" s="4">
        <v>3</v>
      </c>
      <c r="F11" s="7" t="s">
        <v>11</v>
      </c>
      <c r="G11" s="4"/>
      <c r="H11" s="4"/>
      <c r="I11" s="3">
        <v>124.64</v>
      </c>
      <c r="J11" s="5">
        <f>E11*124.64</f>
        <v>373.92</v>
      </c>
      <c r="K11" s="3">
        <f>J11*1.3</f>
        <v>486.09600000000006</v>
      </c>
      <c r="L11" s="5">
        <v>73.14</v>
      </c>
      <c r="M11" s="5"/>
      <c r="N11" s="5">
        <f>M11+L11+K11+J11</f>
        <v>933.15600000000018</v>
      </c>
      <c r="O11" s="5">
        <f>N11*0.0725</f>
        <v>67.653810000000007</v>
      </c>
      <c r="P11" s="5">
        <v>12</v>
      </c>
      <c r="R11" s="11">
        <f>P11+O11+N11</f>
        <v>1012.8098100000002</v>
      </c>
    </row>
    <row r="12" spans="1:19" x14ac:dyDescent="0.25">
      <c r="B12" s="4"/>
      <c r="C12" s="4"/>
      <c r="D12" s="4"/>
      <c r="E12" s="4"/>
      <c r="F12" s="4"/>
      <c r="G12" s="4"/>
      <c r="H12" s="4"/>
      <c r="J12" s="4"/>
      <c r="L12" s="4"/>
      <c r="M12" s="4"/>
      <c r="N12" s="4"/>
      <c r="O12" s="4"/>
      <c r="P12" s="4"/>
      <c r="R12" s="4"/>
    </row>
    <row r="13" spans="1:19" x14ac:dyDescent="0.25">
      <c r="B13" s="4"/>
      <c r="C13" s="4"/>
      <c r="D13" s="4"/>
      <c r="E13" s="4"/>
      <c r="F13" s="4"/>
      <c r="G13" s="4"/>
      <c r="H13" s="4"/>
      <c r="J13" s="4"/>
      <c r="L13" s="4"/>
      <c r="M13" s="4"/>
      <c r="N13" s="4"/>
      <c r="O13" s="4"/>
      <c r="P13" s="4"/>
      <c r="R13" s="4"/>
    </row>
    <row r="14" spans="1:19" ht="18.75" x14ac:dyDescent="0.3">
      <c r="C14" s="15" t="s">
        <v>18</v>
      </c>
      <c r="D14" s="4"/>
      <c r="E14" s="24">
        <v>3</v>
      </c>
      <c r="F14" s="25" t="s">
        <v>16</v>
      </c>
      <c r="G14" s="4"/>
      <c r="H14" s="4"/>
      <c r="I14" s="3">
        <v>38.700000000000003</v>
      </c>
      <c r="J14" s="5">
        <f>E14*38.7</f>
        <v>116.10000000000001</v>
      </c>
      <c r="K14" s="3">
        <f>J14*1.3</f>
        <v>150.93</v>
      </c>
      <c r="L14" s="4">
        <v>0</v>
      </c>
      <c r="M14" s="11">
        <v>18</v>
      </c>
      <c r="N14" s="5">
        <f>M14+L14+K14+J14</f>
        <v>285.03000000000003</v>
      </c>
      <c r="O14" s="5">
        <f>N14*0.0725</f>
        <v>20.664674999999999</v>
      </c>
      <c r="P14" s="5">
        <v>12</v>
      </c>
      <c r="R14" s="11">
        <f>P14+O14+N14</f>
        <v>317.69467500000002</v>
      </c>
    </row>
    <row r="15" spans="1:19" x14ac:dyDescent="0.25">
      <c r="B15" s="4"/>
      <c r="C15" s="4"/>
      <c r="D15" s="4"/>
      <c r="E15" s="4">
        <v>3</v>
      </c>
      <c r="F15" s="7" t="s">
        <v>11</v>
      </c>
      <c r="G15" s="4"/>
      <c r="H15" s="4"/>
      <c r="I15" s="3">
        <v>124.64</v>
      </c>
      <c r="J15" s="5">
        <f>E15*124.64</f>
        <v>373.92</v>
      </c>
      <c r="K15" s="3">
        <f>J15*1.3</f>
        <v>486.09600000000006</v>
      </c>
      <c r="L15" s="5">
        <v>73.14</v>
      </c>
      <c r="M15" s="4">
        <v>0</v>
      </c>
      <c r="N15" s="10">
        <f>M15+L15+K15+J15</f>
        <v>933.15600000000018</v>
      </c>
      <c r="O15" s="10">
        <f>N15*0.0725</f>
        <v>67.653810000000007</v>
      </c>
      <c r="P15" s="10">
        <v>12</v>
      </c>
      <c r="R15" s="12">
        <f>P15+O15+N15</f>
        <v>1012.8098100000002</v>
      </c>
    </row>
    <row r="16" spans="1:19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N16" s="5">
        <f>SUM(N3:N15)</f>
        <v>3284.8970000000008</v>
      </c>
      <c r="O16" s="5">
        <f>SUM(O3:O15)</f>
        <v>238.1550325</v>
      </c>
      <c r="P16" s="5">
        <f>SUM(P3:P15)</f>
        <v>72</v>
      </c>
      <c r="R16" s="11">
        <f>SUM(R3:R15)</f>
        <v>3595.0520325000007</v>
      </c>
    </row>
    <row r="17" spans="2:16" x14ac:dyDescent="0.25">
      <c r="M17" s="4"/>
      <c r="N17" s="4"/>
      <c r="O17" s="4"/>
      <c r="P17" s="4"/>
    </row>
    <row r="18" spans="2:16" x14ac:dyDescent="0.25">
      <c r="F18" s="18" t="s">
        <v>31</v>
      </c>
      <c r="M18" s="4"/>
      <c r="N18" s="4"/>
      <c r="O18" s="4"/>
      <c r="P18" s="4"/>
    </row>
    <row r="19" spans="2:16" ht="15.75" x14ac:dyDescent="0.25">
      <c r="F19" s="18" t="s">
        <v>32</v>
      </c>
      <c r="M19" s="4"/>
      <c r="N19" s="21" t="s">
        <v>34</v>
      </c>
      <c r="O19" s="4"/>
      <c r="P19" s="4"/>
    </row>
    <row r="20" spans="2:16" x14ac:dyDescent="0.25">
      <c r="M20" s="4"/>
      <c r="N20" s="4"/>
      <c r="O20" s="4"/>
      <c r="P20" s="4"/>
    </row>
    <row r="21" spans="2:16" x14ac:dyDescent="0.25">
      <c r="B21" t="s">
        <v>19</v>
      </c>
      <c r="L21" s="4"/>
      <c r="M21" s="4"/>
      <c r="N21" s="4"/>
      <c r="O21" s="4"/>
      <c r="P21" s="4"/>
    </row>
    <row r="22" spans="2:16" x14ac:dyDescent="0.25">
      <c r="B22" t="s">
        <v>21</v>
      </c>
      <c r="L22" s="4"/>
      <c r="M22" s="4"/>
      <c r="N22" s="4"/>
      <c r="O22" s="4"/>
      <c r="P22" s="4"/>
    </row>
    <row r="23" spans="2:16" x14ac:dyDescent="0.25">
      <c r="B23" t="s">
        <v>24</v>
      </c>
      <c r="L23" s="4"/>
      <c r="M23" s="4"/>
      <c r="N23" s="4"/>
      <c r="O23" s="4"/>
      <c r="P23" s="4"/>
    </row>
    <row r="24" spans="2:16" x14ac:dyDescent="0.25">
      <c r="B24" t="s">
        <v>26</v>
      </c>
      <c r="L24" s="4"/>
      <c r="M24" s="4"/>
      <c r="N24" s="4"/>
      <c r="O24" s="4"/>
      <c r="P24" s="4"/>
    </row>
    <row r="25" spans="2:16" x14ac:dyDescent="0.25">
      <c r="B25" t="s">
        <v>20</v>
      </c>
      <c r="L25" s="4"/>
      <c r="M25" s="4"/>
      <c r="N25" s="4"/>
      <c r="O25" s="4"/>
      <c r="P25" s="4"/>
    </row>
    <row r="26" spans="2:16" x14ac:dyDescent="0.25">
      <c r="B26" t="s">
        <v>22</v>
      </c>
      <c r="L26" s="4"/>
      <c r="M26" s="4"/>
      <c r="N26" s="4"/>
      <c r="O26" s="4"/>
      <c r="P26" s="4"/>
    </row>
    <row r="27" spans="2:16" x14ac:dyDescent="0.25">
      <c r="B27" t="s">
        <v>23</v>
      </c>
      <c r="L27" s="4"/>
      <c r="M27" s="4"/>
      <c r="N27" s="4"/>
      <c r="O27" s="4"/>
      <c r="P27" s="4"/>
    </row>
    <row r="28" spans="2:16" x14ac:dyDescent="0.25">
      <c r="B28" t="s">
        <v>25</v>
      </c>
      <c r="L28" s="4"/>
      <c r="M28" s="4"/>
      <c r="N28" s="4"/>
      <c r="O28" s="4"/>
      <c r="P28" s="4"/>
    </row>
    <row r="29" spans="2:16" x14ac:dyDescent="0.25">
      <c r="B29" s="7" t="s">
        <v>27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2:16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2:16" x14ac:dyDescent="0.25">
      <c r="N31" s="4"/>
      <c r="O31" s="4"/>
      <c r="P31" s="4"/>
    </row>
    <row r="32" spans="2:16" x14ac:dyDescent="0.25">
      <c r="N32" s="4"/>
      <c r="O32" s="4"/>
      <c r="P32" s="4"/>
    </row>
    <row r="33" spans="2:16" x14ac:dyDescent="0.25">
      <c r="N33" s="4"/>
      <c r="O33" s="4"/>
      <c r="P33" s="4"/>
    </row>
    <row r="34" spans="2:16" x14ac:dyDescent="0.25">
      <c r="N34" s="4"/>
      <c r="O34" s="4"/>
      <c r="P34" s="4"/>
    </row>
    <row r="35" spans="2:16" x14ac:dyDescent="0.25">
      <c r="N35" s="4"/>
      <c r="O35" s="4"/>
      <c r="P35" s="4"/>
    </row>
    <row r="36" spans="2:16" x14ac:dyDescent="0.25">
      <c r="N36" s="4"/>
      <c r="O36" s="4"/>
      <c r="P36" s="4"/>
    </row>
    <row r="37" spans="2:16" x14ac:dyDescent="0.25">
      <c r="N37" s="4"/>
      <c r="O37" s="4"/>
      <c r="P37" s="4"/>
    </row>
    <row r="38" spans="2:16" x14ac:dyDescent="0.25">
      <c r="N38" s="4"/>
      <c r="O38" s="4"/>
      <c r="P38" s="4"/>
    </row>
    <row r="39" spans="2:16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16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2:16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</sheetData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</dc:creator>
  <cp:lastModifiedBy>Note</cp:lastModifiedBy>
  <cp:lastPrinted>2021-01-19T01:30:47Z</cp:lastPrinted>
  <dcterms:created xsi:type="dcterms:W3CDTF">2021-01-18T22:55:59Z</dcterms:created>
  <dcterms:modified xsi:type="dcterms:W3CDTF">2021-01-19T22:30:49Z</dcterms:modified>
</cp:coreProperties>
</file>